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Mes sites web\Europe pour les enfants\Dossiers\"/>
    </mc:Choice>
  </mc:AlternateContent>
  <xr:revisionPtr revIDLastSave="0" documentId="8_{4C30B0A3-4132-4109-83A0-E2025C427331}" xr6:coauthVersionLast="47" xr6:coauthVersionMax="47" xr10:uidLastSave="{00000000-0000-0000-0000-000000000000}"/>
  <bookViews>
    <workbookView xWindow="-120" yWindow="-120" windowWidth="29040" windowHeight="15720" xr2:uid="{117A68BF-0E3D-491E-8583-BDECD433A1DE}"/>
  </bookViews>
  <sheets>
    <sheet name="Recherche" sheetId="31" r:id="rId1"/>
    <sheet name="Tableau général" sheetId="29" r:id="rId2"/>
  </sheets>
  <definedNames>
    <definedName name="_xlnm._FilterDatabase" localSheetId="1" hidden="1">'Tableau général'!$A$1:$K$11</definedName>
    <definedName name="_xlnm.Print_Area" localSheetId="0">Recherche!$A$1:$W$22</definedName>
  </definedNames>
  <calcPr calcId="191029"/>
  <customWorkbookViews>
    <customWorkbookView name="West-Vlaanderen" guid="{4E373ACA-9177-4652-96E7-812AA25B144A}" includePrintSettings="0" includeHiddenRowCol="0" maximized="1" xWindow="1" yWindow="1" windowWidth="1916" windowHeight="830" activeSheetId="3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31" l="1"/>
  <c r="F12" i="31"/>
  <c r="E20" i="31"/>
  <c r="I14" i="31"/>
  <c r="E14" i="31"/>
  <c r="F18" i="31"/>
  <c r="F16" i="31"/>
  <c r="F10" i="31"/>
  <c r="F8" i="31"/>
  <c r="F6" i="31"/>
  <c r="F4" i="31"/>
</calcChain>
</file>

<file path=xl/sharedStrings.xml><?xml version="1.0" encoding="utf-8"?>
<sst xmlns="http://schemas.openxmlformats.org/spreadsheetml/2006/main" count="120" uniqueCount="108">
  <si>
    <t>Luxembourg</t>
  </si>
  <si>
    <t>N°</t>
  </si>
  <si>
    <t>Province</t>
  </si>
  <si>
    <t>Chef-lieu</t>
  </si>
  <si>
    <t>Nombre de 
Villes et Communes</t>
  </si>
  <si>
    <t>Hasselt</t>
  </si>
  <si>
    <t>Nom du 
Gouverneur</t>
  </si>
  <si>
    <t>Nom du 
Président du 
Collège Prov.</t>
  </si>
  <si>
    <t>Nom du 
Président du 
Conseil Prov.</t>
  </si>
  <si>
    <t>Nom du 
Bourgmestre</t>
  </si>
  <si>
    <t>Willy 
Demeyer</t>
  </si>
  <si>
    <t>West-Vlaanderen - 
Flandre Occidentale</t>
  </si>
  <si>
    <t>Oost-Vlaanderen - 
Flandre Orientale</t>
  </si>
  <si>
    <t>Vlaams Brabant - 
Brabant Flamand</t>
  </si>
  <si>
    <t>Brabant Wallon - 
Walse Brabant</t>
  </si>
  <si>
    <t>PROVINCE:</t>
  </si>
  <si>
    <t>CHEF-LIEU DE PROVINCE:</t>
  </si>
  <si>
    <t>Antwerpen - 
Anvers</t>
  </si>
  <si>
    <t>Liège - 
Luik</t>
  </si>
  <si>
    <t>Brugge - 
 Bruges</t>
  </si>
  <si>
    <t>Gent -  
Gand</t>
  </si>
  <si>
    <t>Arlon -  
Arlen</t>
  </si>
  <si>
    <t>Namur -  
Namen</t>
  </si>
  <si>
    <t>Mons -  
Bergen</t>
  </si>
  <si>
    <t>Leuven -  
Louvain</t>
  </si>
  <si>
    <t>Wavre -  
Waver</t>
  </si>
  <si>
    <t>Bruxelles -  
Brussel</t>
  </si>
  <si>
    <t>NOM DU BOURGMESTRE:</t>
  </si>
  <si>
    <t>NOM DU GOUVERNEUR:</t>
  </si>
  <si>
    <t>NOM DU PRESIDENT 
DU CONSEIL PROVINCIAL:</t>
  </si>
  <si>
    <t>NOM DU PRESIDENT
DU COLLEGE PROVINCIAL:</t>
  </si>
  <si>
    <t>= "Parlement" de la Province</t>
  </si>
  <si>
    <t>= "Ministres" de la Province</t>
  </si>
  <si>
    <t>POPULATION DE LA PROVINCE:</t>
  </si>
  <si>
    <t>NOMBRE DE VILLES ET COMMUNES:</t>
  </si>
  <si>
    <t>année</t>
  </si>
  <si>
    <t>Population</t>
  </si>
  <si>
    <t>Année</t>
  </si>
  <si>
    <t>Arrondissements</t>
  </si>
  <si>
    <t>Ath - Charleroi - Mons - Mouscron - Soignies - Thuin - Tournai</t>
  </si>
  <si>
    <t>Huy - Waremme - Liège - Verviers</t>
  </si>
  <si>
    <t>ARRONDISSEMENTS:</t>
  </si>
  <si>
    <t xml:space="preserve">Arlon - Bastogne - Marche-en-Famenne - Neufchâteau - Virton
</t>
  </si>
  <si>
    <t>Nivelles</t>
  </si>
  <si>
    <t>Arrondissement Administratif Bruxelles-Capitale</t>
  </si>
  <si>
    <t xml:space="preserve">- </t>
  </si>
  <si>
    <t>-</t>
  </si>
  <si>
    <t>Brugge - Kortrijk - Dixmuide - Veurne - Oostende - Roeselaere - Tielt - Yper</t>
  </si>
  <si>
    <t>Carl De Caluwé</t>
  </si>
  <si>
    <t>Cathy Berx</t>
  </si>
  <si>
    <t>Antwerpen - Mechelen - Turnhout</t>
  </si>
  <si>
    <t>Hasselt - Maaseik - Tongeren</t>
  </si>
  <si>
    <t>Leuven - Halle - Vilvoorde</t>
  </si>
  <si>
    <t>Dinant - Namur - Philippeville</t>
  </si>
  <si>
    <t>Dendermonde - Gent - Oudenaarde - Eeklo - Aalst - Sint-Niklaas</t>
  </si>
  <si>
    <t>Limburg - Limbourg</t>
  </si>
  <si>
    <t>Liège - Luik</t>
  </si>
  <si>
    <t>Namur - Namen</t>
  </si>
  <si>
    <t>Hainaut - Henegouwen</t>
  </si>
  <si>
    <t>Antwerpen - Anvers</t>
  </si>
  <si>
    <t>Nombre de Conseillers Provinciaux</t>
  </si>
  <si>
    <t>56</t>
  </si>
  <si>
    <t>Nombre de Députés Provinciaux</t>
  </si>
  <si>
    <t>5</t>
  </si>
  <si>
    <t>NBRE DE DEPUTES
PROVINCIAUX</t>
  </si>
  <si>
    <t>NBRE DE CONSEILLERS
PROVINCIAUX</t>
  </si>
  <si>
    <t>37</t>
  </si>
  <si>
    <t>4</t>
  </si>
  <si>
    <t>Denis Mathen</t>
  </si>
  <si>
    <t>63</t>
  </si>
  <si>
    <t>6</t>
  </si>
  <si>
    <t>Tommy Leclercq</t>
  </si>
  <si>
    <t>Vincent Magnus</t>
  </si>
  <si>
    <t>72</t>
  </si>
  <si>
    <t>Jean-Marie Meyer</t>
  </si>
  <si>
    <t>7</t>
  </si>
  <si>
    <t>= Représentant du Gouvernement Fédéral
et des Régions dans sa province</t>
  </si>
  <si>
    <t>Nicolas Martin</t>
  </si>
  <si>
    <t>Hervé Jamar</t>
  </si>
  <si>
    <t>Jean-Claude Jadot</t>
  </si>
  <si>
    <t>Katty Firquet</t>
  </si>
  <si>
    <t>Eric Massin</t>
  </si>
  <si>
    <t>Steven Vandeput</t>
  </si>
  <si>
    <t>Jos Lantmeeters</t>
  </si>
  <si>
    <t>Philip Verhaeghe</t>
  </si>
  <si>
    <t>Olivier Schmitz</t>
  </si>
  <si>
    <t>Coralie Bonnet</t>
  </si>
  <si>
    <t>Christophe Gilon</t>
  </si>
  <si>
    <t>Etienne Bertrand</t>
  </si>
  <si>
    <t>Carina Van Cauter</t>
  </si>
  <si>
    <t>Joop Verzele</t>
  </si>
  <si>
    <t>Mathias De Clercq</t>
  </si>
  <si>
    <t>Karin Brouwers</t>
  </si>
  <si>
    <t>Jan Spooren</t>
  </si>
  <si>
    <t>Mohamed Ridouani</t>
  </si>
  <si>
    <t>Wim Aernoudt</t>
  </si>
  <si>
    <t>Fauzaya Talhaoui</t>
  </si>
  <si>
    <t>Els Van Doesburg</t>
  </si>
  <si>
    <t>Philippe Close</t>
  </si>
  <si>
    <t>Sophie Lavaux</t>
  </si>
  <si>
    <t>les 19 communes de la région</t>
  </si>
  <si>
    <t>Tanguy Stuckens</t>
  </si>
  <si>
    <t>Maha Karim-Hosselet</t>
  </si>
  <si>
    <t>Gilles Mahieu</t>
  </si>
  <si>
    <t>Benoit Thoreau</t>
  </si>
  <si>
    <t>Manon Mogenet</t>
  </si>
  <si>
    <t>Charlotte Bazelaire</t>
  </si>
  <si>
    <t>Dirk De Fauw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</si>
</sst>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3" formatCode="_ * #,##0.00_ ;_ * \-#,##0.00_ ;_ * &quot;-&quot;??_ ;_ @_ "/>
    <numFmt numFmtId="174" formatCode="d\ mmmm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363636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7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173" fontId="1" fillId="2" borderId="0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0" xfId="0" quotePrefix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3" borderId="8" xfId="0" applyFill="1" applyBorder="1" applyAlignment="1">
      <alignment horizontal="center" vertical="center"/>
    </xf>
    <xf numFmtId="0" fontId="0" fillId="2" borderId="9" xfId="0" applyFill="1" applyBorder="1" applyAlignment="1" applyProtection="1">
      <alignment vertical="center"/>
      <protection locked="0"/>
    </xf>
    <xf numFmtId="1" fontId="0" fillId="3" borderId="10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1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1" xfId="0" applyFill="1" applyBorder="1" applyAlignment="1">
      <alignment horizontal="center" vertical="center"/>
    </xf>
    <xf numFmtId="0" fontId="0" fillId="3" borderId="8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6" borderId="8" xfId="0" applyFill="1" applyBorder="1" applyAlignment="1">
      <alignment vertical="center"/>
    </xf>
    <xf numFmtId="0" fontId="0" fillId="6" borderId="11" xfId="0" applyFill="1" applyBorder="1" applyAlignment="1">
      <alignment vertical="center"/>
    </xf>
    <xf numFmtId="0" fontId="0" fillId="2" borderId="0" xfId="0" applyFill="1" applyBorder="1" applyAlignment="1">
      <alignment horizontal="center" vertical="center" wrapText="1"/>
    </xf>
    <xf numFmtId="1" fontId="0" fillId="7" borderId="10" xfId="0" applyNumberForma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174" fontId="3" fillId="2" borderId="11" xfId="0" applyNumberFormat="1" applyFont="1" applyFill="1" applyBorder="1" applyAlignment="1">
      <alignment horizontal="center" vertical="center"/>
    </xf>
    <xf numFmtId="174" fontId="3" fillId="2" borderId="11" xfId="0" quotePrefix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3" fontId="3" fillId="2" borderId="11" xfId="0" quotePrefix="1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14" fontId="3" fillId="2" borderId="11" xfId="0" applyNumberFormat="1" applyFont="1" applyFill="1" applyBorder="1" applyAlignment="1">
      <alignment horizontal="center" vertical="center" wrapText="1"/>
    </xf>
    <xf numFmtId="174" fontId="3" fillId="2" borderId="11" xfId="0" applyNumberFormat="1" applyFont="1" applyFill="1" applyBorder="1" applyAlignment="1">
      <alignment horizontal="center" vertical="center" wrapText="1"/>
    </xf>
    <xf numFmtId="174" fontId="3" fillId="2" borderId="11" xfId="0" quotePrefix="1" applyNumberFormat="1" applyFont="1" applyFill="1" applyBorder="1" applyAlignment="1">
      <alignment horizontal="center" vertical="center" wrapText="1"/>
    </xf>
    <xf numFmtId="3" fontId="3" fillId="2" borderId="11" xfId="0" quotePrefix="1" applyNumberFormat="1" applyFont="1" applyFill="1" applyBorder="1" applyAlignment="1">
      <alignment horizontal="center" vertical="center" wrapText="1"/>
    </xf>
    <xf numFmtId="14" fontId="3" fillId="2" borderId="11" xfId="0" quotePrefix="1" applyNumberFormat="1" applyFont="1" applyFill="1" applyBorder="1" applyAlignment="1">
      <alignment horizontal="center" vertical="center"/>
    </xf>
    <xf numFmtId="1" fontId="3" fillId="2" borderId="11" xfId="0" quotePrefix="1" applyNumberFormat="1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 wrapText="1"/>
    </xf>
    <xf numFmtId="0" fontId="0" fillId="8" borderId="11" xfId="0" applyFill="1" applyBorder="1" applyAlignment="1" applyProtection="1">
      <alignment horizontal="center" vertical="center"/>
      <protection locked="0"/>
    </xf>
    <xf numFmtId="0" fontId="0" fillId="8" borderId="11" xfId="0" applyFill="1" applyBorder="1" applyAlignment="1" applyProtection="1">
      <alignment vertical="center"/>
      <protection locked="0"/>
    </xf>
    <xf numFmtId="3" fontId="0" fillId="8" borderId="10" xfId="0" applyNumberFormat="1" applyFill="1" applyBorder="1" applyAlignment="1" applyProtection="1">
      <alignment horizontal="center" vertical="center"/>
      <protection locked="0"/>
    </xf>
    <xf numFmtId="0" fontId="0" fillId="8" borderId="8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left" vertical="center" wrapText="1"/>
    </xf>
    <xf numFmtId="0" fontId="0" fillId="5" borderId="11" xfId="0" applyFill="1" applyBorder="1" applyAlignment="1">
      <alignment horizontal="left" vertical="center" wrapText="1"/>
    </xf>
    <xf numFmtId="0" fontId="0" fillId="2" borderId="12" xfId="0" quotePrefix="1" applyFill="1" applyBorder="1" applyAlignment="1">
      <alignment horizontal="left" vertical="center"/>
    </xf>
    <xf numFmtId="0" fontId="0" fillId="2" borderId="0" xfId="0" quotePrefix="1" applyFill="1" applyBorder="1" applyAlignment="1">
      <alignment horizontal="left" vertical="center"/>
    </xf>
    <xf numFmtId="0" fontId="0" fillId="2" borderId="12" xfId="0" quotePrefix="1" applyFill="1" applyBorder="1" applyAlignment="1">
      <alignment horizontal="left" vertical="center" wrapText="1"/>
    </xf>
    <xf numFmtId="0" fontId="0" fillId="2" borderId="0" xfId="0" quotePrefix="1" applyFill="1" applyBorder="1" applyAlignment="1">
      <alignment horizontal="left" vertical="center" wrapText="1"/>
    </xf>
    <xf numFmtId="0" fontId="0" fillId="2" borderId="2" xfId="0" quotePrefix="1" applyFill="1" applyBorder="1" applyAlignment="1">
      <alignment horizontal="left" vertical="center" wrapText="1"/>
    </xf>
    <xf numFmtId="0" fontId="0" fillId="4" borderId="1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4" fontId="1" fillId="3" borderId="11" xfId="1" applyNumberFormat="1" applyFont="1" applyFill="1" applyBorder="1" applyAlignment="1">
      <alignment horizontal="center" vertical="center"/>
    </xf>
    <xf numFmtId="4" fontId="1" fillId="3" borderId="10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11" dropStyle="combo" dx="22" fmlaLink="E2" fmlaRange="'Tableau général'!$B$2:$B$12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457200</xdr:colOff>
      <xdr:row>0</xdr:row>
      <xdr:rowOff>133350</xdr:rowOff>
    </xdr:from>
    <xdr:to>
      <xdr:col>22</xdr:col>
      <xdr:colOff>28575</xdr:colOff>
      <xdr:row>21</xdr:row>
      <xdr:rowOff>123825</xdr:rowOff>
    </xdr:to>
    <xdr:pic>
      <xdr:nvPicPr>
        <xdr:cNvPr id="37187" name="Picture 1" descr="http://www.ngi.be/images/4/adm/adm6_fr.gif">
          <a:extLst>
            <a:ext uri="{FF2B5EF4-FFF2-40B4-BE49-F238E27FC236}">
              <a16:creationId xmlns:a16="http://schemas.microsoft.com/office/drawing/2014/main" id="{C05C1B43-5386-E565-E9C2-3D30726B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86850" y="133350"/>
          <a:ext cx="7191375" cy="604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476250</xdr:colOff>
      <xdr:row>1</xdr:row>
      <xdr:rowOff>266700</xdr:rowOff>
    </xdr:from>
    <xdr:to>
      <xdr:col>15</xdr:col>
      <xdr:colOff>619126</xdr:colOff>
      <xdr:row>5</xdr:row>
      <xdr:rowOff>38100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FE885BEA-C4B1-1B17-D13A-D06848D4AF99}"/>
            </a:ext>
          </a:extLst>
        </xdr:cNvPr>
        <xdr:cNvCxnSpPr/>
      </xdr:nvCxnSpPr>
      <xdr:spPr>
        <a:xfrm>
          <a:off x="10629900" y="438150"/>
          <a:ext cx="904876" cy="10953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666753</xdr:colOff>
      <xdr:row>2</xdr:row>
      <xdr:rowOff>19050</xdr:rowOff>
    </xdr:from>
    <xdr:to>
      <xdr:col>21</xdr:col>
      <xdr:colOff>323850</xdr:colOff>
      <xdr:row>4</xdr:row>
      <xdr:rowOff>28575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4E413FA4-9911-06B0-9B73-028FDFBEF50C}"/>
            </a:ext>
          </a:extLst>
        </xdr:cNvPr>
        <xdr:cNvCxnSpPr/>
      </xdr:nvCxnSpPr>
      <xdr:spPr>
        <a:xfrm flipH="1">
          <a:off x="14630403" y="819150"/>
          <a:ext cx="1181097" cy="54292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381003</xdr:colOff>
      <xdr:row>5</xdr:row>
      <xdr:rowOff>295275</xdr:rowOff>
    </xdr:from>
    <xdr:to>
      <xdr:col>21</xdr:col>
      <xdr:colOff>219075</xdr:colOff>
      <xdr:row>7</xdr:row>
      <xdr:rowOff>38100</xdr:rowOff>
    </xdr:to>
    <xdr:cxnSp macro="">
      <xdr:nvCxnSpPr>
        <xdr:cNvPr id="6" name="Connecteur droit avec flèche 5">
          <a:extLst>
            <a:ext uri="{FF2B5EF4-FFF2-40B4-BE49-F238E27FC236}">
              <a16:creationId xmlns:a16="http://schemas.microsoft.com/office/drawing/2014/main" id="{A8EC0933-97B2-C4CD-1CE9-A41E70DF2919}"/>
            </a:ext>
          </a:extLst>
        </xdr:cNvPr>
        <xdr:cNvCxnSpPr/>
      </xdr:nvCxnSpPr>
      <xdr:spPr>
        <a:xfrm flipH="1">
          <a:off x="13582653" y="1790700"/>
          <a:ext cx="2124072" cy="28575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285753</xdr:colOff>
      <xdr:row>1</xdr:row>
      <xdr:rowOff>104775</xdr:rowOff>
    </xdr:from>
    <xdr:to>
      <xdr:col>20</xdr:col>
      <xdr:colOff>238125</xdr:colOff>
      <xdr:row>3</xdr:row>
      <xdr:rowOff>161925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181E9D80-38CE-F21A-6F8C-17CD901EE4A4}"/>
            </a:ext>
          </a:extLst>
        </xdr:cNvPr>
        <xdr:cNvCxnSpPr/>
      </xdr:nvCxnSpPr>
      <xdr:spPr>
        <a:xfrm flipH="1">
          <a:off x="13487403" y="276225"/>
          <a:ext cx="1476372" cy="83820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66677</xdr:colOff>
      <xdr:row>1</xdr:row>
      <xdr:rowOff>381000</xdr:rowOff>
    </xdr:from>
    <xdr:to>
      <xdr:col>14</xdr:col>
      <xdr:colOff>209553</xdr:colOff>
      <xdr:row>5</xdr:row>
      <xdr:rowOff>152400</xdr:rowOff>
    </xdr:to>
    <xdr:cxnSp macro="">
      <xdr:nvCxnSpPr>
        <xdr:cNvPr id="11" name="Connecteur droit avec flèche 10">
          <a:extLst>
            <a:ext uri="{FF2B5EF4-FFF2-40B4-BE49-F238E27FC236}">
              <a16:creationId xmlns:a16="http://schemas.microsoft.com/office/drawing/2014/main" id="{137B898C-2C70-3C28-D4DA-023B8DA14B62}"/>
            </a:ext>
          </a:extLst>
        </xdr:cNvPr>
        <xdr:cNvCxnSpPr/>
      </xdr:nvCxnSpPr>
      <xdr:spPr>
        <a:xfrm>
          <a:off x="9458327" y="552450"/>
          <a:ext cx="904876" cy="109537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7</xdr:row>
      <xdr:rowOff>104776</xdr:rowOff>
    </xdr:from>
    <xdr:to>
      <xdr:col>17</xdr:col>
      <xdr:colOff>85728</xdr:colOff>
      <xdr:row>9</xdr:row>
      <xdr:rowOff>295275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8C6E3A6B-46A4-C634-4148-0DD0659A1497}"/>
            </a:ext>
          </a:extLst>
        </xdr:cNvPr>
        <xdr:cNvCxnSpPr/>
      </xdr:nvCxnSpPr>
      <xdr:spPr>
        <a:xfrm flipV="1">
          <a:off x="9725025" y="2143126"/>
          <a:ext cx="2800353" cy="73342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161925</xdr:colOff>
      <xdr:row>11</xdr:row>
      <xdr:rowOff>95250</xdr:rowOff>
    </xdr:from>
    <xdr:to>
      <xdr:col>16</xdr:col>
      <xdr:colOff>342903</xdr:colOff>
      <xdr:row>17</xdr:row>
      <xdr:rowOff>123825</xdr:rowOff>
    </xdr:to>
    <xdr:cxnSp macro="">
      <xdr:nvCxnSpPr>
        <xdr:cNvPr id="14" name="Connecteur droit avec flèche 13">
          <a:extLst>
            <a:ext uri="{FF2B5EF4-FFF2-40B4-BE49-F238E27FC236}">
              <a16:creationId xmlns:a16="http://schemas.microsoft.com/office/drawing/2014/main" id="{471E75AA-670F-4692-3BA3-D87E3A10E915}"/>
            </a:ext>
          </a:extLst>
        </xdr:cNvPr>
        <xdr:cNvCxnSpPr/>
      </xdr:nvCxnSpPr>
      <xdr:spPr>
        <a:xfrm flipV="1">
          <a:off x="11077575" y="3219450"/>
          <a:ext cx="942978" cy="1657350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495302</xdr:colOff>
      <xdr:row>13</xdr:row>
      <xdr:rowOff>85725</xdr:rowOff>
    </xdr:from>
    <xdr:to>
      <xdr:col>17</xdr:col>
      <xdr:colOff>676280</xdr:colOff>
      <xdr:row>18</xdr:row>
      <xdr:rowOff>276225</xdr:rowOff>
    </xdr:to>
    <xdr:cxnSp macro="">
      <xdr:nvCxnSpPr>
        <xdr:cNvPr id="16" name="Connecteur droit avec flèche 15">
          <a:extLst>
            <a:ext uri="{FF2B5EF4-FFF2-40B4-BE49-F238E27FC236}">
              <a16:creationId xmlns:a16="http://schemas.microsoft.com/office/drawing/2014/main" id="{FEC7E324-4CE8-C26B-5B4C-737F3FEF7DF8}"/>
            </a:ext>
          </a:extLst>
        </xdr:cNvPr>
        <xdr:cNvCxnSpPr/>
      </xdr:nvCxnSpPr>
      <xdr:spPr>
        <a:xfrm flipV="1">
          <a:off x="12172952" y="3752850"/>
          <a:ext cx="942978" cy="1657350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581025</xdr:colOff>
      <xdr:row>15</xdr:row>
      <xdr:rowOff>171450</xdr:rowOff>
    </xdr:from>
    <xdr:to>
      <xdr:col>19</xdr:col>
      <xdr:colOff>571505</xdr:colOff>
      <xdr:row>19</xdr:row>
      <xdr:rowOff>47625</xdr:rowOff>
    </xdr:to>
    <xdr:cxnSp macro="">
      <xdr:nvCxnSpPr>
        <xdr:cNvPr id="17" name="Connecteur droit avec flèche 16">
          <a:extLst>
            <a:ext uri="{FF2B5EF4-FFF2-40B4-BE49-F238E27FC236}">
              <a16:creationId xmlns:a16="http://schemas.microsoft.com/office/drawing/2014/main" id="{CD7CFA6A-E072-52A1-A8CD-DBBAFD2E163A}"/>
            </a:ext>
          </a:extLst>
        </xdr:cNvPr>
        <xdr:cNvCxnSpPr/>
      </xdr:nvCxnSpPr>
      <xdr:spPr>
        <a:xfrm flipV="1">
          <a:off x="13020675" y="4381500"/>
          <a:ext cx="1514480" cy="1181100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523881</xdr:colOff>
      <xdr:row>10</xdr:row>
      <xdr:rowOff>76200</xdr:rowOff>
    </xdr:from>
    <xdr:to>
      <xdr:col>21</xdr:col>
      <xdr:colOff>390525</xdr:colOff>
      <xdr:row>15</xdr:row>
      <xdr:rowOff>323850</xdr:rowOff>
    </xdr:to>
    <xdr:cxnSp macro="">
      <xdr:nvCxnSpPr>
        <xdr:cNvPr id="19" name="Connecteur droit avec flèche 18">
          <a:extLst>
            <a:ext uri="{FF2B5EF4-FFF2-40B4-BE49-F238E27FC236}">
              <a16:creationId xmlns:a16="http://schemas.microsoft.com/office/drawing/2014/main" id="{2B53EE36-60BB-CF27-F35B-FC5CAE6EE201}"/>
            </a:ext>
          </a:extLst>
        </xdr:cNvPr>
        <xdr:cNvCxnSpPr/>
      </xdr:nvCxnSpPr>
      <xdr:spPr>
        <a:xfrm flipH="1" flipV="1">
          <a:off x="15249531" y="3038475"/>
          <a:ext cx="628644" cy="1495425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371475</xdr:colOff>
      <xdr:row>0</xdr:row>
      <xdr:rowOff>142875</xdr:rowOff>
    </xdr:from>
    <xdr:to>
      <xdr:col>20</xdr:col>
      <xdr:colOff>571500</xdr:colOff>
      <xdr:row>1</xdr:row>
      <xdr:rowOff>200025</xdr:rowOff>
    </xdr:to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0CF74023-6FED-DC47-FD9C-346837C46FCC}"/>
            </a:ext>
          </a:extLst>
        </xdr:cNvPr>
        <xdr:cNvSpPr txBox="1"/>
      </xdr:nvSpPr>
      <xdr:spPr>
        <a:xfrm>
          <a:off x="15097125" y="14287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1</a:t>
          </a:r>
        </a:p>
      </xdr:txBody>
    </xdr:sp>
    <xdr:clientData/>
  </xdr:twoCellAnchor>
  <xdr:twoCellAnchor>
    <xdr:from>
      <xdr:col>21</xdr:col>
      <xdr:colOff>390527</xdr:colOff>
      <xdr:row>1</xdr:row>
      <xdr:rowOff>523875</xdr:rowOff>
    </xdr:from>
    <xdr:to>
      <xdr:col>21</xdr:col>
      <xdr:colOff>590552</xdr:colOff>
      <xdr:row>2</xdr:row>
      <xdr:rowOff>123825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4C9D9F93-EB76-D3C0-40A9-0E9DE2F43D75}"/>
            </a:ext>
          </a:extLst>
        </xdr:cNvPr>
        <xdr:cNvSpPr txBox="1"/>
      </xdr:nvSpPr>
      <xdr:spPr>
        <a:xfrm>
          <a:off x="15878177" y="6953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6</a:t>
          </a:r>
        </a:p>
      </xdr:txBody>
    </xdr:sp>
    <xdr:clientData/>
  </xdr:twoCellAnchor>
  <xdr:twoCellAnchor>
    <xdr:from>
      <xdr:col>14</xdr:col>
      <xdr:colOff>285752</xdr:colOff>
      <xdr:row>0</xdr:row>
      <xdr:rowOff>161925</xdr:rowOff>
    </xdr:from>
    <xdr:to>
      <xdr:col>14</xdr:col>
      <xdr:colOff>485777</xdr:colOff>
      <xdr:row>1</xdr:row>
      <xdr:rowOff>219075</xdr:rowOff>
    </xdr:to>
    <xdr:sp macro="" textlink="">
      <xdr:nvSpPr>
        <xdr:cNvPr id="23" name="ZoneTexte 22">
          <a:extLst>
            <a:ext uri="{FF2B5EF4-FFF2-40B4-BE49-F238E27FC236}">
              <a16:creationId xmlns:a16="http://schemas.microsoft.com/office/drawing/2014/main" id="{D6339D22-252A-24B8-D7DC-D32DDE40A350}"/>
            </a:ext>
          </a:extLst>
        </xdr:cNvPr>
        <xdr:cNvSpPr txBox="1"/>
      </xdr:nvSpPr>
      <xdr:spPr>
        <a:xfrm>
          <a:off x="10439402" y="1619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9</a:t>
          </a:r>
        </a:p>
      </xdr:txBody>
    </xdr:sp>
    <xdr:clientData/>
  </xdr:twoCellAnchor>
  <xdr:twoCellAnchor>
    <xdr:from>
      <xdr:col>12</xdr:col>
      <xdr:colOff>619127</xdr:colOff>
      <xdr:row>1</xdr:row>
      <xdr:rowOff>104774</xdr:rowOff>
    </xdr:from>
    <xdr:to>
      <xdr:col>13</xdr:col>
      <xdr:colOff>266700</xdr:colOff>
      <xdr:row>1</xdr:row>
      <xdr:rowOff>342899</xdr:rowOff>
    </xdr:to>
    <xdr:sp macro="" textlink="">
      <xdr:nvSpPr>
        <xdr:cNvPr id="24" name="ZoneTexte 23">
          <a:extLst>
            <a:ext uri="{FF2B5EF4-FFF2-40B4-BE49-F238E27FC236}">
              <a16:creationId xmlns:a16="http://schemas.microsoft.com/office/drawing/2014/main" id="{5777B84D-7283-862C-E19A-6F3FD9045A3D}"/>
            </a:ext>
          </a:extLst>
        </xdr:cNvPr>
        <xdr:cNvSpPr txBox="1"/>
      </xdr:nvSpPr>
      <xdr:spPr>
        <a:xfrm>
          <a:off x="9248777" y="276224"/>
          <a:ext cx="409573" cy="238125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11</a:t>
          </a:r>
        </a:p>
      </xdr:txBody>
    </xdr:sp>
    <xdr:clientData/>
  </xdr:twoCellAnchor>
  <xdr:twoCellAnchor>
    <xdr:from>
      <xdr:col>13</xdr:col>
      <xdr:colOff>76202</xdr:colOff>
      <xdr:row>9</xdr:row>
      <xdr:rowOff>209550</xdr:rowOff>
    </xdr:from>
    <xdr:to>
      <xdr:col>13</xdr:col>
      <xdr:colOff>276227</xdr:colOff>
      <xdr:row>10</xdr:row>
      <xdr:rowOff>57150</xdr:rowOff>
    </xdr:to>
    <xdr:sp macro="" textlink="">
      <xdr:nvSpPr>
        <xdr:cNvPr id="25" name="ZoneTexte 24">
          <a:extLst>
            <a:ext uri="{FF2B5EF4-FFF2-40B4-BE49-F238E27FC236}">
              <a16:creationId xmlns:a16="http://schemas.microsoft.com/office/drawing/2014/main" id="{D21C2A84-CBD0-239D-4295-60350662D2DD}"/>
            </a:ext>
          </a:extLst>
        </xdr:cNvPr>
        <xdr:cNvSpPr txBox="1"/>
      </xdr:nvSpPr>
      <xdr:spPr>
        <a:xfrm>
          <a:off x="9467852" y="27908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2</a:t>
          </a:r>
        </a:p>
      </xdr:txBody>
    </xdr:sp>
    <xdr:clientData/>
  </xdr:twoCellAnchor>
  <xdr:twoCellAnchor>
    <xdr:from>
      <xdr:col>15</xdr:col>
      <xdr:colOff>47627</xdr:colOff>
      <xdr:row>17</xdr:row>
      <xdr:rowOff>209550</xdr:rowOff>
    </xdr:from>
    <xdr:to>
      <xdr:col>15</xdr:col>
      <xdr:colOff>247652</xdr:colOff>
      <xdr:row>18</xdr:row>
      <xdr:rowOff>57150</xdr:rowOff>
    </xdr:to>
    <xdr:sp macro="" textlink="">
      <xdr:nvSpPr>
        <xdr:cNvPr id="26" name="ZoneTexte 25">
          <a:extLst>
            <a:ext uri="{FF2B5EF4-FFF2-40B4-BE49-F238E27FC236}">
              <a16:creationId xmlns:a16="http://schemas.microsoft.com/office/drawing/2014/main" id="{7360B60C-50EA-E5A1-E8D8-A6E79502B94D}"/>
            </a:ext>
          </a:extLst>
        </xdr:cNvPr>
        <xdr:cNvSpPr txBox="1"/>
      </xdr:nvSpPr>
      <xdr:spPr>
        <a:xfrm>
          <a:off x="10963277" y="49625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4</a:t>
          </a:r>
        </a:p>
      </xdr:txBody>
    </xdr:sp>
    <xdr:clientData/>
  </xdr:twoCellAnchor>
  <xdr:twoCellAnchor>
    <xdr:from>
      <xdr:col>16</xdr:col>
      <xdr:colOff>314327</xdr:colOff>
      <xdr:row>18</xdr:row>
      <xdr:rowOff>323850</xdr:rowOff>
    </xdr:from>
    <xdr:to>
      <xdr:col>16</xdr:col>
      <xdr:colOff>514352</xdr:colOff>
      <xdr:row>20</xdr:row>
      <xdr:rowOff>9525</xdr:rowOff>
    </xdr:to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B7C882FF-7EAC-2C49-335D-DE8D293935E8}"/>
            </a:ext>
          </a:extLst>
        </xdr:cNvPr>
        <xdr:cNvSpPr txBox="1"/>
      </xdr:nvSpPr>
      <xdr:spPr>
        <a:xfrm>
          <a:off x="11991977" y="54578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8</a:t>
          </a:r>
        </a:p>
      </xdr:txBody>
    </xdr:sp>
    <xdr:clientData/>
  </xdr:twoCellAnchor>
  <xdr:twoCellAnchor>
    <xdr:from>
      <xdr:col>21</xdr:col>
      <xdr:colOff>323852</xdr:colOff>
      <xdr:row>15</xdr:row>
      <xdr:rowOff>361950</xdr:rowOff>
    </xdr:from>
    <xdr:to>
      <xdr:col>21</xdr:col>
      <xdr:colOff>523877</xdr:colOff>
      <xdr:row>17</xdr:row>
      <xdr:rowOff>47625</xdr:rowOff>
    </xdr:to>
    <xdr:sp macro="" textlink="">
      <xdr:nvSpPr>
        <xdr:cNvPr id="28" name="ZoneTexte 27">
          <a:extLst>
            <a:ext uri="{FF2B5EF4-FFF2-40B4-BE49-F238E27FC236}">
              <a16:creationId xmlns:a16="http://schemas.microsoft.com/office/drawing/2014/main" id="{FDE397D8-A37B-52F0-0E37-B193F76468A1}"/>
            </a:ext>
          </a:extLst>
        </xdr:cNvPr>
        <xdr:cNvSpPr txBox="1"/>
      </xdr:nvSpPr>
      <xdr:spPr>
        <a:xfrm>
          <a:off x="15811502" y="4572000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5</a:t>
          </a:r>
        </a:p>
      </xdr:txBody>
    </xdr:sp>
    <xdr:clientData/>
  </xdr:twoCellAnchor>
  <xdr:twoCellAnchor>
    <xdr:from>
      <xdr:col>17</xdr:col>
      <xdr:colOff>371477</xdr:colOff>
      <xdr:row>19</xdr:row>
      <xdr:rowOff>133350</xdr:rowOff>
    </xdr:from>
    <xdr:to>
      <xdr:col>17</xdr:col>
      <xdr:colOff>571502</xdr:colOff>
      <xdr:row>20</xdr:row>
      <xdr:rowOff>200025</xdr:rowOff>
    </xdr:to>
    <xdr:sp macro="" textlink="">
      <xdr:nvSpPr>
        <xdr:cNvPr id="29" name="ZoneTexte 28">
          <a:extLst>
            <a:ext uri="{FF2B5EF4-FFF2-40B4-BE49-F238E27FC236}">
              <a16:creationId xmlns:a16="http://schemas.microsoft.com/office/drawing/2014/main" id="{05D84F84-797E-F1EC-5CA4-DF4E89857CA2}"/>
            </a:ext>
          </a:extLst>
        </xdr:cNvPr>
        <xdr:cNvSpPr txBox="1"/>
      </xdr:nvSpPr>
      <xdr:spPr>
        <a:xfrm>
          <a:off x="12811127" y="564832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7</a:t>
          </a:r>
        </a:p>
      </xdr:txBody>
    </xdr:sp>
    <xdr:clientData/>
  </xdr:twoCellAnchor>
  <xdr:twoCellAnchor>
    <xdr:from>
      <xdr:col>16</xdr:col>
      <xdr:colOff>180977</xdr:colOff>
      <xdr:row>9</xdr:row>
      <xdr:rowOff>190500</xdr:rowOff>
    </xdr:from>
    <xdr:to>
      <xdr:col>17</xdr:col>
      <xdr:colOff>361955</xdr:colOff>
      <xdr:row>15</xdr:row>
      <xdr:rowOff>219075</xdr:rowOff>
    </xdr:to>
    <xdr:cxnSp macro="">
      <xdr:nvCxnSpPr>
        <xdr:cNvPr id="30" name="Connecteur droit avec flèche 29">
          <a:extLst>
            <a:ext uri="{FF2B5EF4-FFF2-40B4-BE49-F238E27FC236}">
              <a16:creationId xmlns:a16="http://schemas.microsoft.com/office/drawing/2014/main" id="{8C2FF074-9EF8-AAB0-BF74-090E3FF926F6}"/>
            </a:ext>
          </a:extLst>
        </xdr:cNvPr>
        <xdr:cNvCxnSpPr/>
      </xdr:nvCxnSpPr>
      <xdr:spPr>
        <a:xfrm flipV="1">
          <a:off x="11858627" y="2771775"/>
          <a:ext cx="942978" cy="1657350"/>
        </a:xfrm>
        <a:prstGeom prst="straightConnector1">
          <a:avLst/>
        </a:prstGeom>
        <a:ln w="19050">
          <a:solidFill>
            <a:srgbClr val="00B0F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38102</xdr:colOff>
      <xdr:row>15</xdr:row>
      <xdr:rowOff>314325</xdr:rowOff>
    </xdr:from>
    <xdr:to>
      <xdr:col>16</xdr:col>
      <xdr:colOff>238127</xdr:colOff>
      <xdr:row>17</xdr:row>
      <xdr:rowOff>0</xdr:rowOff>
    </xdr:to>
    <xdr:sp macro="" textlink="">
      <xdr:nvSpPr>
        <xdr:cNvPr id="31" name="ZoneTexte 30">
          <a:extLst>
            <a:ext uri="{FF2B5EF4-FFF2-40B4-BE49-F238E27FC236}">
              <a16:creationId xmlns:a16="http://schemas.microsoft.com/office/drawing/2014/main" id="{BE52E0C8-2AFE-F1E5-BD8B-26A0EC42AB9E}"/>
            </a:ext>
          </a:extLst>
        </xdr:cNvPr>
        <xdr:cNvSpPr txBox="1"/>
      </xdr:nvSpPr>
      <xdr:spPr>
        <a:xfrm>
          <a:off x="11715752" y="4524375"/>
          <a:ext cx="200025" cy="228600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3</a:t>
          </a:r>
        </a:p>
      </xdr:txBody>
    </xdr:sp>
    <xdr:clientData/>
  </xdr:twoCellAnchor>
  <xdr:twoCellAnchor>
    <xdr:from>
      <xdr:col>21</xdr:col>
      <xdr:colOff>266700</xdr:colOff>
      <xdr:row>5</xdr:row>
      <xdr:rowOff>180975</xdr:rowOff>
    </xdr:from>
    <xdr:to>
      <xdr:col>21</xdr:col>
      <xdr:colOff>714375</xdr:colOff>
      <xdr:row>6</xdr:row>
      <xdr:rowOff>19050</xdr:rowOff>
    </xdr:to>
    <xdr:sp macro="" textlink="">
      <xdr:nvSpPr>
        <xdr:cNvPr id="33" name="ZoneTexte 32">
          <a:extLst>
            <a:ext uri="{FF2B5EF4-FFF2-40B4-BE49-F238E27FC236}">
              <a16:creationId xmlns:a16="http://schemas.microsoft.com/office/drawing/2014/main" id="{39ECE55B-2BF2-B094-254A-05A234EBFDA9}"/>
            </a:ext>
          </a:extLst>
        </xdr:cNvPr>
        <xdr:cNvSpPr txBox="1"/>
      </xdr:nvSpPr>
      <xdr:spPr>
        <a:xfrm>
          <a:off x="15754350" y="1676400"/>
          <a:ext cx="447675" cy="219075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10</a:t>
          </a:r>
        </a:p>
      </xdr:txBody>
    </xdr:sp>
    <xdr:clientData/>
  </xdr:twoCellAnchor>
  <xdr:twoCellAnchor>
    <xdr:from>
      <xdr:col>20</xdr:col>
      <xdr:colOff>403228</xdr:colOff>
      <xdr:row>7</xdr:row>
      <xdr:rowOff>333375</xdr:rowOff>
    </xdr:from>
    <xdr:to>
      <xdr:col>21</xdr:col>
      <xdr:colOff>514350</xdr:colOff>
      <xdr:row>8</xdr:row>
      <xdr:rowOff>28575</xdr:rowOff>
    </xdr:to>
    <xdr:cxnSp macro="">
      <xdr:nvCxnSpPr>
        <xdr:cNvPr id="37" name="Connecteur droit avec flèche 36">
          <a:extLst>
            <a:ext uri="{FF2B5EF4-FFF2-40B4-BE49-F238E27FC236}">
              <a16:creationId xmlns:a16="http://schemas.microsoft.com/office/drawing/2014/main" id="{0031556E-D63B-9BC2-A65C-B998E00746F3}"/>
            </a:ext>
          </a:extLst>
        </xdr:cNvPr>
        <xdr:cNvCxnSpPr/>
      </xdr:nvCxnSpPr>
      <xdr:spPr>
        <a:xfrm flipH="1">
          <a:off x="15128878" y="2371725"/>
          <a:ext cx="873122" cy="76200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727077</xdr:colOff>
      <xdr:row>7</xdr:row>
      <xdr:rowOff>38100</xdr:rowOff>
    </xdr:from>
    <xdr:to>
      <xdr:col>22</xdr:col>
      <xdr:colOff>342900</xdr:colOff>
      <xdr:row>7</xdr:row>
      <xdr:rowOff>276225</xdr:rowOff>
    </xdr:to>
    <xdr:sp macro="" textlink="">
      <xdr:nvSpPr>
        <xdr:cNvPr id="39" name="ZoneTexte 38">
          <a:extLst>
            <a:ext uri="{FF2B5EF4-FFF2-40B4-BE49-F238E27FC236}">
              <a16:creationId xmlns:a16="http://schemas.microsoft.com/office/drawing/2014/main" id="{43E3F8FE-4E02-FB26-71B3-55C5ADCD7DFF}"/>
            </a:ext>
          </a:extLst>
        </xdr:cNvPr>
        <xdr:cNvSpPr txBox="1"/>
      </xdr:nvSpPr>
      <xdr:spPr>
        <a:xfrm>
          <a:off x="15452727" y="2076450"/>
          <a:ext cx="1139823" cy="238125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FOURONS</a:t>
          </a:r>
        </a:p>
      </xdr:txBody>
    </xdr:sp>
    <xdr:clientData/>
  </xdr:twoCellAnchor>
  <xdr:twoCellAnchor>
    <xdr:from>
      <xdr:col>13</xdr:col>
      <xdr:colOff>384178</xdr:colOff>
      <xdr:row>8</xdr:row>
      <xdr:rowOff>19051</xdr:rowOff>
    </xdr:from>
    <xdr:to>
      <xdr:col>13</xdr:col>
      <xdr:colOff>495300</xdr:colOff>
      <xdr:row>11</xdr:row>
      <xdr:rowOff>104775</xdr:rowOff>
    </xdr:to>
    <xdr:cxnSp macro="">
      <xdr:nvCxnSpPr>
        <xdr:cNvPr id="40" name="Connecteur droit avec flèche 39">
          <a:extLst>
            <a:ext uri="{FF2B5EF4-FFF2-40B4-BE49-F238E27FC236}">
              <a16:creationId xmlns:a16="http://schemas.microsoft.com/office/drawing/2014/main" id="{AD353F7E-739B-6F6F-B331-2B160C5ECAEE}"/>
            </a:ext>
          </a:extLst>
        </xdr:cNvPr>
        <xdr:cNvCxnSpPr/>
      </xdr:nvCxnSpPr>
      <xdr:spPr>
        <a:xfrm flipH="1" flipV="1">
          <a:off x="9775828" y="2438401"/>
          <a:ext cx="111122" cy="790574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736602</xdr:colOff>
      <xdr:row>11</xdr:row>
      <xdr:rowOff>161925</xdr:rowOff>
    </xdr:from>
    <xdr:to>
      <xdr:col>15</xdr:col>
      <xdr:colOff>95250</xdr:colOff>
      <xdr:row>11</xdr:row>
      <xdr:rowOff>361950</xdr:rowOff>
    </xdr:to>
    <xdr:sp macro="" textlink="">
      <xdr:nvSpPr>
        <xdr:cNvPr id="45" name="ZoneTexte 44">
          <a:extLst>
            <a:ext uri="{FF2B5EF4-FFF2-40B4-BE49-F238E27FC236}">
              <a16:creationId xmlns:a16="http://schemas.microsoft.com/office/drawing/2014/main" id="{7DA252CC-874C-A9CC-0F62-EE371A806F79}"/>
            </a:ext>
          </a:extLst>
        </xdr:cNvPr>
        <xdr:cNvSpPr txBox="1"/>
      </xdr:nvSpPr>
      <xdr:spPr>
        <a:xfrm>
          <a:off x="9366252" y="3286125"/>
          <a:ext cx="1644648" cy="200025"/>
        </a:xfrm>
        <a:prstGeom prst="rect">
          <a:avLst/>
        </a:prstGeom>
        <a:noFill/>
        <a:ln w="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fr-BE" sz="1100"/>
            <a:t>MOUSCRON-COMINNES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1</xdr:row>
          <xdr:rowOff>9525</xdr:rowOff>
        </xdr:from>
        <xdr:to>
          <xdr:col>10</xdr:col>
          <xdr:colOff>0</xdr:colOff>
          <xdr:row>1</xdr:row>
          <xdr:rowOff>485775</xdr:rowOff>
        </xdr:to>
        <xdr:sp macro="" textlink="">
          <xdr:nvSpPr>
            <xdr:cNvPr id="30723" name="Drop Down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FCDD3DC0-9C82-BFCA-BC1B-31A51A862A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023EA-E83C-4CC8-AD9C-65907D768EBA}">
  <sheetPr codeName="Feuil2"/>
  <dimension ref="B1:K33"/>
  <sheetViews>
    <sheetView tabSelected="1" view="pageBreakPreview" zoomScaleNormal="100" zoomScaleSheetLayoutView="100" workbookViewId="0">
      <selection activeCell="E20" sqref="E20:J20"/>
    </sheetView>
  </sheetViews>
  <sheetFormatPr baseColWidth="10" defaultRowHeight="12.75" x14ac:dyDescent="0.2"/>
  <cols>
    <col min="1" max="1" width="11.42578125" style="25"/>
    <col min="2" max="2" width="5.7109375" style="25" customWidth="1"/>
    <col min="3" max="3" width="11.42578125" style="25"/>
    <col min="4" max="4" width="15.140625" style="25" customWidth="1"/>
    <col min="5" max="5" width="11.42578125" style="26"/>
    <col min="6" max="9" width="11.42578125" style="25"/>
    <col min="10" max="10" width="11.42578125" style="27"/>
    <col min="11" max="11" width="5.7109375" style="25" customWidth="1"/>
    <col min="12" max="16384" width="11.42578125" style="25"/>
  </cols>
  <sheetData>
    <row r="1" spans="2:11" ht="13.5" thickTop="1" x14ac:dyDescent="0.2">
      <c r="B1" s="23"/>
      <c r="C1" s="10"/>
      <c r="D1" s="10"/>
      <c r="E1" s="11"/>
      <c r="F1" s="10"/>
      <c r="G1" s="10"/>
      <c r="H1" s="10"/>
      <c r="I1" s="10"/>
      <c r="J1" s="12"/>
      <c r="K1" s="13"/>
    </row>
    <row r="2" spans="2:11" ht="50.1" customHeight="1" x14ac:dyDescent="0.2">
      <c r="B2" s="5"/>
      <c r="C2" s="67" t="s">
        <v>15</v>
      </c>
      <c r="D2" s="68"/>
      <c r="E2" s="64">
        <v>1</v>
      </c>
      <c r="F2" s="65"/>
      <c r="G2" s="65"/>
      <c r="H2" s="65"/>
      <c r="I2" s="65"/>
      <c r="J2" s="66"/>
      <c r="K2" s="6"/>
    </row>
    <row r="3" spans="2:11" ht="12.6" customHeight="1" x14ac:dyDescent="0.2">
      <c r="B3" s="5"/>
      <c r="C3" s="7"/>
      <c r="D3" s="7"/>
      <c r="E3" s="8"/>
      <c r="F3" s="7"/>
      <c r="G3" s="7"/>
      <c r="H3" s="7"/>
      <c r="I3" s="7"/>
      <c r="J3" s="9"/>
      <c r="K3" s="6"/>
    </row>
    <row r="4" spans="2:11" ht="30" customHeight="1" x14ac:dyDescent="0.2">
      <c r="B4" s="5"/>
      <c r="C4" s="28" t="s">
        <v>16</v>
      </c>
      <c r="D4" s="29"/>
      <c r="E4" s="30"/>
      <c r="F4" s="76" t="str">
        <f>VLOOKUP($E$2,'Tableau général'!A1:K12,3,0)</f>
        <v>Antwerpen - 
Anvers</v>
      </c>
      <c r="G4" s="77"/>
      <c r="H4" s="7"/>
      <c r="I4" s="7"/>
      <c r="J4" s="9"/>
      <c r="K4" s="6"/>
    </row>
    <row r="5" spans="2:11" ht="12.75" customHeight="1" x14ac:dyDescent="0.2">
      <c r="B5" s="5"/>
      <c r="C5" s="7"/>
      <c r="D5" s="7"/>
      <c r="E5" s="8"/>
      <c r="F5" s="7"/>
      <c r="G5" s="7"/>
      <c r="H5" s="7"/>
      <c r="I5" s="7"/>
      <c r="J5" s="9"/>
      <c r="K5" s="6"/>
    </row>
    <row r="6" spans="2:11" ht="30" customHeight="1" x14ac:dyDescent="0.2">
      <c r="B6" s="5"/>
      <c r="C6" s="28" t="s">
        <v>27</v>
      </c>
      <c r="D6" s="29"/>
      <c r="E6" s="30"/>
      <c r="F6" s="76" t="str">
        <f>VLOOKUP($E$2,'Tableau général'!A1:K12,4,0)</f>
        <v>Els Van Doesburg</v>
      </c>
      <c r="G6" s="77"/>
      <c r="H6" s="7"/>
      <c r="I6" s="7"/>
      <c r="J6" s="9"/>
      <c r="K6" s="6"/>
    </row>
    <row r="7" spans="2:11" ht="12.75" customHeight="1" x14ac:dyDescent="0.2">
      <c r="B7" s="5"/>
      <c r="C7" s="7"/>
      <c r="D7" s="7"/>
      <c r="E7" s="8"/>
      <c r="F7" s="7"/>
      <c r="G7" s="7"/>
      <c r="H7" s="7"/>
      <c r="I7" s="7"/>
      <c r="J7" s="9"/>
      <c r="K7" s="6"/>
    </row>
    <row r="8" spans="2:11" ht="30" customHeight="1" x14ac:dyDescent="0.2">
      <c r="B8" s="5"/>
      <c r="C8" s="31" t="s">
        <v>28</v>
      </c>
      <c r="D8" s="32"/>
      <c r="E8" s="33"/>
      <c r="F8" s="78" t="str">
        <f>VLOOKUP($E$2,'Tableau général'!A1:K12,8,0)</f>
        <v>Cathy Berx</v>
      </c>
      <c r="G8" s="79"/>
      <c r="H8" s="73" t="s">
        <v>76</v>
      </c>
      <c r="I8" s="74"/>
      <c r="J8" s="74"/>
      <c r="K8" s="75"/>
    </row>
    <row r="9" spans="2:11" ht="12.75" customHeight="1" x14ac:dyDescent="0.2">
      <c r="B9" s="5"/>
      <c r="C9" s="7"/>
      <c r="D9" s="7"/>
      <c r="E9" s="8"/>
      <c r="F9" s="7"/>
      <c r="G9" s="7"/>
      <c r="H9" s="7"/>
      <c r="I9" s="7"/>
      <c r="J9" s="9"/>
      <c r="K9" s="6"/>
    </row>
    <row r="10" spans="2:11" ht="30" customHeight="1" x14ac:dyDescent="0.2">
      <c r="B10" s="5"/>
      <c r="C10" s="69" t="s">
        <v>29</v>
      </c>
      <c r="D10" s="70"/>
      <c r="E10" s="33"/>
      <c r="F10" s="78" t="str">
        <f>VLOOKUP($E$2,'Tableau général'!A1:K12,9,0)</f>
        <v>Fauzaya Talhaoui</v>
      </c>
      <c r="G10" s="79"/>
      <c r="H10" s="71" t="s">
        <v>31</v>
      </c>
      <c r="I10" s="72"/>
      <c r="J10" s="72"/>
      <c r="K10" s="6"/>
    </row>
    <row r="11" spans="2:11" ht="12.75" customHeight="1" x14ac:dyDescent="0.2">
      <c r="B11" s="5"/>
      <c r="C11" s="7"/>
      <c r="D11" s="7"/>
      <c r="E11" s="8"/>
      <c r="F11" s="7"/>
      <c r="G11" s="7"/>
      <c r="H11" s="7"/>
      <c r="I11" s="7"/>
      <c r="J11" s="9"/>
      <c r="K11" s="6"/>
    </row>
    <row r="12" spans="2:11" ht="30" customHeight="1" x14ac:dyDescent="0.2">
      <c r="B12" s="5"/>
      <c r="C12" s="69" t="s">
        <v>30</v>
      </c>
      <c r="D12" s="70"/>
      <c r="E12" s="33"/>
      <c r="F12" s="78">
        <f>VLOOKUP($E$2,'Tableau général'!A1:K12,11,0)</f>
        <v>0</v>
      </c>
      <c r="G12" s="79"/>
      <c r="H12" s="19" t="s">
        <v>32</v>
      </c>
      <c r="I12" s="7"/>
      <c r="J12" s="9"/>
      <c r="K12" s="6"/>
    </row>
    <row r="13" spans="2:11" ht="12.75" customHeight="1" x14ac:dyDescent="0.2">
      <c r="B13" s="5"/>
      <c r="C13" s="7"/>
      <c r="D13" s="7"/>
      <c r="E13" s="8"/>
      <c r="F13" s="7"/>
      <c r="G13" s="7"/>
      <c r="H13" s="7"/>
      <c r="I13" s="7"/>
      <c r="J13" s="20"/>
      <c r="K13" s="6"/>
    </row>
    <row r="14" spans="2:11" ht="30" customHeight="1" x14ac:dyDescent="0.2">
      <c r="B14" s="5"/>
      <c r="C14" s="80" t="s">
        <v>65</v>
      </c>
      <c r="D14" s="81"/>
      <c r="E14" s="40" t="str">
        <f>VLOOKUP($E$2,'Tableau général'!A1:M12,10,0)</f>
        <v>72</v>
      </c>
      <c r="F14" s="39"/>
      <c r="G14" s="80" t="s">
        <v>64</v>
      </c>
      <c r="H14" s="81"/>
      <c r="I14" s="40">
        <f>VLOOKUP($E$2,'Tableau général'!A1:M12,12,0)</f>
        <v>6</v>
      </c>
      <c r="J14" s="20"/>
      <c r="K14" s="6"/>
    </row>
    <row r="15" spans="2:11" ht="12.75" customHeight="1" x14ac:dyDescent="0.2">
      <c r="B15" s="5"/>
      <c r="C15" s="7"/>
      <c r="D15" s="7"/>
      <c r="E15" s="8"/>
      <c r="F15" s="7"/>
      <c r="G15" s="7"/>
      <c r="H15" s="7"/>
      <c r="I15" s="7"/>
      <c r="J15" s="20"/>
      <c r="K15" s="6"/>
    </row>
    <row r="16" spans="2:11" ht="30" customHeight="1" x14ac:dyDescent="0.2">
      <c r="B16" s="5"/>
      <c r="C16" s="34" t="s">
        <v>33</v>
      </c>
      <c r="D16" s="35"/>
      <c r="E16" s="36"/>
      <c r="F16" s="86" t="str">
        <f>VLOOKUP($E$2,'Tableau général'!A1:K12,5,0)&amp;" "&amp;"habitants"</f>
        <v>1802719 habitants</v>
      </c>
      <c r="G16" s="87"/>
      <c r="H16" s="7"/>
      <c r="I16" s="22" t="s">
        <v>37</v>
      </c>
      <c r="J16" s="24">
        <f>VLOOKUP($E$2,'Tableau général'!$A$1:$K$11,6,0)</f>
        <v>2014</v>
      </c>
      <c r="K16" s="6"/>
    </row>
    <row r="17" spans="2:11" ht="12.75" customHeight="1" x14ac:dyDescent="0.2">
      <c r="B17" s="5"/>
      <c r="C17" s="7"/>
      <c r="D17" s="7"/>
      <c r="E17" s="8"/>
      <c r="F17" s="15"/>
      <c r="G17" s="7"/>
      <c r="H17" s="7"/>
      <c r="I17" s="7"/>
      <c r="J17" s="9"/>
      <c r="K17" s="6"/>
    </row>
    <row r="18" spans="2:11" ht="30" customHeight="1" x14ac:dyDescent="0.2">
      <c r="B18" s="5"/>
      <c r="C18" s="34" t="s">
        <v>34</v>
      </c>
      <c r="D18" s="35"/>
      <c r="E18" s="36"/>
      <c r="F18" s="82">
        <f>VLOOKUP($E$2,'Tableau général'!A1:M12,7,0)</f>
        <v>70</v>
      </c>
      <c r="G18" s="83"/>
      <c r="H18" s="7"/>
      <c r="I18" s="7"/>
      <c r="J18" s="9"/>
      <c r="K18" s="6"/>
    </row>
    <row r="19" spans="2:11" ht="12.75" customHeight="1" x14ac:dyDescent="0.2">
      <c r="B19" s="5"/>
      <c r="C19" s="7"/>
      <c r="D19" s="7"/>
      <c r="E19" s="8"/>
      <c r="F19" s="8"/>
      <c r="G19" s="8"/>
      <c r="H19" s="7"/>
      <c r="I19" s="7"/>
      <c r="J19" s="9"/>
      <c r="K19" s="6"/>
    </row>
    <row r="20" spans="2:11" ht="30" customHeight="1" x14ac:dyDescent="0.2">
      <c r="B20" s="5"/>
      <c r="C20" s="37" t="s">
        <v>41</v>
      </c>
      <c r="D20" s="38"/>
      <c r="E20" s="84" t="str">
        <f>VLOOKUP($E$2,'Tableau général'!A1:M12,13,0)</f>
        <v>Antwerpen - Mechelen - Turnhout</v>
      </c>
      <c r="F20" s="84"/>
      <c r="G20" s="84"/>
      <c r="H20" s="84"/>
      <c r="I20" s="84"/>
      <c r="J20" s="85"/>
      <c r="K20" s="6"/>
    </row>
    <row r="21" spans="2:11" ht="30" customHeight="1" thickBot="1" x14ac:dyDescent="0.25">
      <c r="B21" s="14"/>
      <c r="C21" s="16"/>
      <c r="D21" s="16"/>
      <c r="E21" s="17"/>
      <c r="F21" s="17"/>
      <c r="G21" s="17"/>
      <c r="H21" s="17"/>
      <c r="I21" s="17"/>
      <c r="J21" s="17"/>
      <c r="K21" s="18"/>
    </row>
    <row r="22" spans="2:11" ht="12.75" customHeight="1" thickTop="1" x14ac:dyDescent="0.2"/>
    <row r="23" spans="2:11" ht="12.75" customHeight="1" x14ac:dyDescent="0.2"/>
    <row r="24" spans="2:11" ht="12.75" customHeight="1" x14ac:dyDescent="0.2"/>
    <row r="25" spans="2:11" ht="12.75" customHeight="1" x14ac:dyDescent="0.2"/>
    <row r="26" spans="2:11" ht="12.75" customHeight="1" x14ac:dyDescent="0.2"/>
    <row r="27" spans="2:11" ht="12.75" customHeight="1" x14ac:dyDescent="0.2"/>
    <row r="28" spans="2:11" ht="12.75" customHeight="1" x14ac:dyDescent="0.2"/>
    <row r="29" spans="2:11" ht="12.75" customHeight="1" x14ac:dyDescent="0.2"/>
    <row r="30" spans="2:11" ht="12.75" customHeight="1" x14ac:dyDescent="0.2"/>
    <row r="31" spans="2:11" ht="12.75" customHeight="1" x14ac:dyDescent="0.2"/>
    <row r="32" spans="2:11" ht="12.75" customHeight="1" x14ac:dyDescent="0.2"/>
    <row r="33" ht="12.75" customHeight="1" x14ac:dyDescent="0.2"/>
  </sheetData>
  <sheetProtection password="DD0B" sheet="1"/>
  <protectedRanges>
    <protectedRange password="DD0B" sqref="B4:K13 B15:K21 B14:D14 G14:H14 J14:K14" name="Plage1"/>
  </protectedRanges>
  <customSheetViews>
    <customSheetView guid="{4E373ACA-9177-4652-96E7-812AA25B144A}" topLeftCell="A18">
      <selection activeCell="K16" sqref="K16"/>
    </customSheetView>
  </customSheetViews>
  <mergeCells count="15">
    <mergeCell ref="C14:D14"/>
    <mergeCell ref="G14:H14"/>
    <mergeCell ref="F18:G18"/>
    <mergeCell ref="E20:J20"/>
    <mergeCell ref="F12:G12"/>
    <mergeCell ref="F16:G16"/>
    <mergeCell ref="C2:D2"/>
    <mergeCell ref="C10:D10"/>
    <mergeCell ref="C12:D12"/>
    <mergeCell ref="H10:J10"/>
    <mergeCell ref="H8:K8"/>
    <mergeCell ref="F4:G4"/>
    <mergeCell ref="F6:G6"/>
    <mergeCell ref="F8:G8"/>
    <mergeCell ref="F10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3" r:id="rId4" name="Drop Down 3">
              <controlPr defaultSize="0" autoLine="0" autoPict="0">
                <anchor moveWithCells="1">
                  <from>
                    <xdr:col>5</xdr:col>
                    <xdr:colOff>752475</xdr:colOff>
                    <xdr:row>1</xdr:row>
                    <xdr:rowOff>9525</xdr:rowOff>
                  </from>
                  <to>
                    <xdr:col>10</xdr:col>
                    <xdr:colOff>0</xdr:colOff>
                    <xdr:row>1</xdr:row>
                    <xdr:rowOff>485775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3128-BC30-461B-B99E-DC517CF7DA79}">
  <sheetPr codeName="Feuil1"/>
  <dimension ref="A1:M13"/>
  <sheetViews>
    <sheetView zoomScale="70" zoomScaleNormal="70" workbookViewId="0">
      <pane ySplit="1" topLeftCell="A2" activePane="bottomLeft" state="frozen"/>
      <selection pane="bottomLeft"/>
    </sheetView>
  </sheetViews>
  <sheetFormatPr baseColWidth="10" defaultRowHeight="12.75" x14ac:dyDescent="0.2"/>
  <cols>
    <col min="1" max="1" width="7.7109375" style="3" customWidth="1"/>
    <col min="2" max="2" width="24.42578125" style="2" bestFit="1" customWidth="1"/>
    <col min="3" max="3" width="13" style="2" bestFit="1" customWidth="1"/>
    <col min="4" max="4" width="16.85546875" style="2" bestFit="1" customWidth="1"/>
    <col min="5" max="5" width="12" style="4" bestFit="1" customWidth="1"/>
    <col min="6" max="6" width="7.42578125" style="21" bestFit="1" customWidth="1"/>
    <col min="7" max="7" width="12.140625" style="2" bestFit="1" customWidth="1"/>
    <col min="8" max="8" width="19.140625" style="2" bestFit="1" customWidth="1"/>
    <col min="9" max="9" width="24.42578125" style="2" bestFit="1" customWidth="1"/>
    <col min="10" max="10" width="12.5703125" style="2" bestFit="1" customWidth="1"/>
    <col min="11" max="11" width="21.7109375" style="2" bestFit="1" customWidth="1"/>
    <col min="12" max="12" width="12.5703125" style="2" bestFit="1" customWidth="1"/>
    <col min="13" max="13" width="55" style="2" bestFit="1" customWidth="1"/>
  </cols>
  <sheetData>
    <row r="1" spans="1:13" s="1" customFormat="1" ht="54" customHeight="1" x14ac:dyDescent="0.2">
      <c r="A1" s="41" t="s">
        <v>1</v>
      </c>
      <c r="B1" s="42" t="s">
        <v>2</v>
      </c>
      <c r="C1" s="42" t="s">
        <v>3</v>
      </c>
      <c r="D1" s="43" t="s">
        <v>9</v>
      </c>
      <c r="E1" s="44" t="s">
        <v>36</v>
      </c>
      <c r="F1" s="45" t="s">
        <v>35</v>
      </c>
      <c r="G1" s="43" t="s">
        <v>4</v>
      </c>
      <c r="H1" s="43" t="s">
        <v>6</v>
      </c>
      <c r="I1" s="43" t="s">
        <v>8</v>
      </c>
      <c r="J1" s="43" t="s">
        <v>60</v>
      </c>
      <c r="K1" s="43" t="s">
        <v>7</v>
      </c>
      <c r="L1" s="43" t="s">
        <v>62</v>
      </c>
      <c r="M1" s="46" t="s">
        <v>38</v>
      </c>
    </row>
    <row r="2" spans="1:13" s="1" customFormat="1" ht="69.95" customHeight="1" x14ac:dyDescent="0.2">
      <c r="A2" s="41">
        <v>1</v>
      </c>
      <c r="B2" s="43" t="s">
        <v>59</v>
      </c>
      <c r="C2" s="43" t="s">
        <v>17</v>
      </c>
      <c r="D2" s="89" t="s">
        <v>97</v>
      </c>
      <c r="E2" s="47">
        <v>1802719</v>
      </c>
      <c r="F2" s="48">
        <v>2014</v>
      </c>
      <c r="G2" s="42">
        <v>70</v>
      </c>
      <c r="H2" s="43" t="s">
        <v>49</v>
      </c>
      <c r="I2" s="88" t="s">
        <v>96</v>
      </c>
      <c r="J2" s="50" t="s">
        <v>73</v>
      </c>
      <c r="K2" s="43"/>
      <c r="L2" s="43">
        <v>6</v>
      </c>
      <c r="M2" s="51" t="s">
        <v>50</v>
      </c>
    </row>
    <row r="3" spans="1:13" s="1" customFormat="1" ht="69.95" customHeight="1" x14ac:dyDescent="0.2">
      <c r="A3" s="41">
        <v>2</v>
      </c>
      <c r="B3" s="43" t="s">
        <v>44</v>
      </c>
      <c r="C3" s="43" t="s">
        <v>26</v>
      </c>
      <c r="D3" s="43" t="s">
        <v>98</v>
      </c>
      <c r="E3" s="47">
        <v>1138854</v>
      </c>
      <c r="F3" s="48">
        <v>2012</v>
      </c>
      <c r="G3" s="42">
        <v>19</v>
      </c>
      <c r="H3" s="42" t="s">
        <v>99</v>
      </c>
      <c r="I3" s="52" t="s">
        <v>45</v>
      </c>
      <c r="J3" s="52" t="s">
        <v>46</v>
      </c>
      <c r="K3" s="52" t="s">
        <v>46</v>
      </c>
      <c r="L3" s="52" t="s">
        <v>46</v>
      </c>
      <c r="M3" s="53" t="s">
        <v>100</v>
      </c>
    </row>
    <row r="4" spans="1:13" s="1" customFormat="1" ht="69.95" customHeight="1" x14ac:dyDescent="0.2">
      <c r="A4" s="41">
        <v>3</v>
      </c>
      <c r="B4" s="43" t="s">
        <v>14</v>
      </c>
      <c r="C4" s="43" t="s">
        <v>25</v>
      </c>
      <c r="D4" s="43" t="s">
        <v>104</v>
      </c>
      <c r="E4" s="47">
        <v>392115</v>
      </c>
      <c r="F4" s="48">
        <v>2012</v>
      </c>
      <c r="G4" s="42">
        <v>27</v>
      </c>
      <c r="H4" s="43" t="s">
        <v>103</v>
      </c>
      <c r="I4" s="90" t="s">
        <v>102</v>
      </c>
      <c r="J4" s="50" t="s">
        <v>66</v>
      </c>
      <c r="K4" s="47" t="s">
        <v>101</v>
      </c>
      <c r="L4" s="54" t="s">
        <v>67</v>
      </c>
      <c r="M4" s="51" t="s">
        <v>43</v>
      </c>
    </row>
    <row r="5" spans="1:13" s="1" customFormat="1" ht="69.95" customHeight="1" x14ac:dyDescent="0.2">
      <c r="A5" s="41">
        <v>4</v>
      </c>
      <c r="B5" s="43" t="s">
        <v>58</v>
      </c>
      <c r="C5" s="43" t="s">
        <v>23</v>
      </c>
      <c r="D5" s="43" t="s">
        <v>77</v>
      </c>
      <c r="E5" s="47">
        <v>1323196</v>
      </c>
      <c r="F5" s="48">
        <v>2012</v>
      </c>
      <c r="G5" s="42">
        <v>69</v>
      </c>
      <c r="H5" s="55" t="s">
        <v>71</v>
      </c>
      <c r="I5" s="49" t="s">
        <v>105</v>
      </c>
      <c r="J5" s="50" t="s">
        <v>61</v>
      </c>
      <c r="K5" s="49" t="s">
        <v>81</v>
      </c>
      <c r="L5" s="50" t="s">
        <v>63</v>
      </c>
      <c r="M5" s="56" t="s">
        <v>39</v>
      </c>
    </row>
    <row r="6" spans="1:13" s="1" customFormat="1" ht="69.95" customHeight="1" x14ac:dyDescent="0.2">
      <c r="A6" s="41">
        <v>5</v>
      </c>
      <c r="B6" s="43" t="s">
        <v>56</v>
      </c>
      <c r="C6" s="43" t="s">
        <v>18</v>
      </c>
      <c r="D6" s="43" t="s">
        <v>10</v>
      </c>
      <c r="E6" s="47">
        <v>1082110</v>
      </c>
      <c r="F6" s="48">
        <v>2012</v>
      </c>
      <c r="G6" s="42">
        <v>84</v>
      </c>
      <c r="H6" s="57" t="s">
        <v>78</v>
      </c>
      <c r="I6" s="58" t="s">
        <v>79</v>
      </c>
      <c r="J6" s="59" t="s">
        <v>61</v>
      </c>
      <c r="K6" s="44" t="s">
        <v>80</v>
      </c>
      <c r="L6" s="60" t="s">
        <v>63</v>
      </c>
      <c r="M6" s="56" t="s">
        <v>40</v>
      </c>
    </row>
    <row r="7" spans="1:13" s="1" customFormat="1" ht="69.95" customHeight="1" x14ac:dyDescent="0.2">
      <c r="A7" s="41">
        <v>6</v>
      </c>
      <c r="B7" s="43" t="s">
        <v>55</v>
      </c>
      <c r="C7" s="42" t="s">
        <v>5</v>
      </c>
      <c r="D7" s="42" t="s">
        <v>82</v>
      </c>
      <c r="E7" s="47">
        <v>849404</v>
      </c>
      <c r="F7" s="48">
        <v>2012</v>
      </c>
      <c r="G7" s="42">
        <v>44</v>
      </c>
      <c r="H7" s="55" t="s">
        <v>83</v>
      </c>
      <c r="I7" s="49" t="s">
        <v>84</v>
      </c>
      <c r="J7" s="50" t="s">
        <v>69</v>
      </c>
      <c r="K7" s="55"/>
      <c r="L7" s="61" t="s">
        <v>63</v>
      </c>
      <c r="M7" s="51" t="s">
        <v>51</v>
      </c>
    </row>
    <row r="8" spans="1:13" s="1" customFormat="1" ht="69.95" customHeight="1" x14ac:dyDescent="0.2">
      <c r="A8" s="41">
        <v>7</v>
      </c>
      <c r="B8" s="42" t="s">
        <v>0</v>
      </c>
      <c r="C8" s="43" t="s">
        <v>21</v>
      </c>
      <c r="D8" s="43" t="s">
        <v>72</v>
      </c>
      <c r="E8" s="47">
        <v>274000</v>
      </c>
      <c r="F8" s="48">
        <v>2013</v>
      </c>
      <c r="G8" s="42">
        <v>44</v>
      </c>
      <c r="H8" s="55" t="s">
        <v>85</v>
      </c>
      <c r="I8" s="49" t="s">
        <v>86</v>
      </c>
      <c r="J8" s="50" t="s">
        <v>66</v>
      </c>
      <c r="K8" s="47" t="s">
        <v>74</v>
      </c>
      <c r="L8" s="54" t="s">
        <v>67</v>
      </c>
      <c r="M8" s="56" t="s">
        <v>42</v>
      </c>
    </row>
    <row r="9" spans="1:13" s="1" customFormat="1" ht="69.95" customHeight="1" x14ac:dyDescent="0.2">
      <c r="A9" s="41">
        <v>8</v>
      </c>
      <c r="B9" s="43" t="s">
        <v>57</v>
      </c>
      <c r="C9" s="43" t="s">
        <v>22</v>
      </c>
      <c r="D9" s="43" t="s">
        <v>106</v>
      </c>
      <c r="E9" s="47">
        <v>482233</v>
      </c>
      <c r="F9" s="48">
        <v>2013</v>
      </c>
      <c r="G9" s="42">
        <v>38</v>
      </c>
      <c r="H9" s="55" t="s">
        <v>68</v>
      </c>
      <c r="I9" s="49" t="s">
        <v>87</v>
      </c>
      <c r="J9" s="50" t="s">
        <v>66</v>
      </c>
      <c r="K9" s="47" t="s">
        <v>88</v>
      </c>
      <c r="L9" s="47">
        <v>4</v>
      </c>
      <c r="M9" s="56" t="s">
        <v>53</v>
      </c>
    </row>
    <row r="10" spans="1:13" s="1" customFormat="1" ht="69.95" customHeight="1" x14ac:dyDescent="0.2">
      <c r="A10" s="41">
        <v>9</v>
      </c>
      <c r="B10" s="43" t="s">
        <v>12</v>
      </c>
      <c r="C10" s="43" t="s">
        <v>20</v>
      </c>
      <c r="D10" s="43" t="s">
        <v>91</v>
      </c>
      <c r="E10" s="47">
        <v>1454716</v>
      </c>
      <c r="F10" s="48">
        <v>2012</v>
      </c>
      <c r="G10" s="42">
        <v>65</v>
      </c>
      <c r="H10" s="55" t="s">
        <v>89</v>
      </c>
      <c r="I10" s="47" t="s">
        <v>90</v>
      </c>
      <c r="J10" s="54" t="s">
        <v>73</v>
      </c>
      <c r="K10" s="55"/>
      <c r="L10" s="61" t="s">
        <v>70</v>
      </c>
      <c r="M10" s="56" t="s">
        <v>54</v>
      </c>
    </row>
    <row r="11" spans="1:13" s="1" customFormat="1" ht="69.95" customHeight="1" x14ac:dyDescent="0.2">
      <c r="A11" s="41">
        <v>10</v>
      </c>
      <c r="B11" s="43" t="s">
        <v>13</v>
      </c>
      <c r="C11" s="43" t="s">
        <v>24</v>
      </c>
      <c r="D11" s="43" t="s">
        <v>94</v>
      </c>
      <c r="E11" s="47">
        <v>1094751</v>
      </c>
      <c r="F11" s="48">
        <v>2012</v>
      </c>
      <c r="G11" s="42">
        <v>65</v>
      </c>
      <c r="H11" s="55" t="s">
        <v>93</v>
      </c>
      <c r="I11" s="49" t="s">
        <v>92</v>
      </c>
      <c r="J11" s="50" t="s">
        <v>73</v>
      </c>
      <c r="K11" s="55"/>
      <c r="L11" s="61" t="s">
        <v>70</v>
      </c>
      <c r="M11" s="51" t="s">
        <v>52</v>
      </c>
    </row>
    <row r="12" spans="1:13" s="1" customFormat="1" ht="69.95" customHeight="1" x14ac:dyDescent="0.2">
      <c r="A12" s="41">
        <v>11</v>
      </c>
      <c r="B12" s="43" t="s">
        <v>11</v>
      </c>
      <c r="C12" s="43" t="s">
        <v>19</v>
      </c>
      <c r="D12" s="43" t="s">
        <v>107</v>
      </c>
      <c r="E12" s="47">
        <v>1169990</v>
      </c>
      <c r="F12" s="62">
        <v>2012</v>
      </c>
      <c r="G12" s="42">
        <v>64</v>
      </c>
      <c r="H12" s="43" t="s">
        <v>48</v>
      </c>
      <c r="I12" s="49" t="s">
        <v>95</v>
      </c>
      <c r="J12" s="50" t="s">
        <v>73</v>
      </c>
      <c r="K12" s="43"/>
      <c r="L12" s="63" t="s">
        <v>75</v>
      </c>
      <c r="M12" s="56" t="s">
        <v>47</v>
      </c>
    </row>
    <row r="13" spans="1:13" x14ac:dyDescent="0.2">
      <c r="A13" s="8"/>
    </row>
  </sheetData>
  <sheetProtection algorithmName="SHA-512" hashValue="BcDjO5f+q79JSRAinmj1KdwSFsJwDqxgbk4eFPlVXNZWnH205dAHbofLpfIwABGCLqmszNBMOMuPyLtPtHGZJA==" saltValue="iWJyETvgRMt/mwBzjEPQoQ==" spinCount="100000" sheet="1"/>
  <dataConsolidate/>
  <customSheetViews>
    <customSheetView guid="{4E373ACA-9177-4652-96E7-812AA25B144A}">
      <pane ySplit="1" topLeftCell="A8" activePane="bottomLeft" state="frozen"/>
      <selection pane="bottomLeft" activeCell="I12" sqref="I12"/>
    </customSheetView>
  </customSheetView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Recherche</vt:lpstr>
      <vt:lpstr>Tableau général</vt:lpstr>
      <vt:lpstr>Recherche!Zone_d_impression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CAILLET</dc:creator>
  <cp:lastModifiedBy>Michel CAILLET</cp:lastModifiedBy>
  <dcterms:created xsi:type="dcterms:W3CDTF">2012-05-22T17:15:17Z</dcterms:created>
  <dcterms:modified xsi:type="dcterms:W3CDTF">2025-03-14T13:02:57Z</dcterms:modified>
</cp:coreProperties>
</file>